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<sst xmlns="http://schemas.openxmlformats.org/spreadsheetml/2006/main" count="123" uniqueCount="122">
  <si>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</si>
  <si>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</si>
  <si>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</si>
  <si>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</si>
  <si>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</si>
  <si>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</si>
  <si>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</si>
  <si>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</si>
  <si>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</si>
  <si>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</si>
  <si>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</si>
  <si>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</si>
  <si>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</si>
  <si>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</si>
  <si>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</si>
  <si>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</si>
  <si>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</si>
  <si>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</si>
  <si>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</si>
  <si>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Налог, взимаемый в связи с применением патентной системмы налогооблажения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</si>
  <si>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</si>
  <si>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</si>
  <si>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</si>
  <si>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</si>
  <si>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</si>
  <si>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</si>
  <si>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</si>
  <si>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</si>
  <si>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</si>
  <si>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</si>
  <si>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</si>
  <si>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</si>
  <si>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</si>
  <si>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</si>
  <si>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</si>
  <si>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</si>
  <si>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</si>
  <si>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</si>
  <si>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</si>
  <si>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</si>
  <si>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</si>
  <si>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</si>
  <si>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</si>
  <si>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</si>
  <si>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</si>
  <si>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</si>
  <si>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</si>
  <si>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</si>
  <si>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</si>
  <si>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</si>
  <si>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</si>
  <si>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</si>
  <si>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</si>
  <si>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</si>
  <si>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</si>
  <si>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</si>
  <si>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</si>
  <si>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</si>
  <si>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</si>
  <si>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</si>
  <si>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</si>
  <si>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</si>
  <si>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</si>
  <si>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2 02 25567</t>
  </si>
  <si>
    <t>Субсидии бюджетам городских округов на реализацию мероприятий по устойчивому развитию сельских территорий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</si>
  <si>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</si>
  <si>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</si>
  <si>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</si>
  <si>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</si>
  <si>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</si>
  <si>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</si>
  <si>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</si>
  <si>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</si>
  <si>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</si>
  <si>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</si>
  <si>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</si>
  <si>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</si>
  <si>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</si>
  <si>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</si>
  <si>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</si>
  <si>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</si>
  <si>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</si>
  <si>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</si>
  <si>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</si>
  <si>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</si>
  <si>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</si>
  <si>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</si>
  <si>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</si>
  <si>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</si>
  <si>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2 02 04053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</si>
  <si>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</si>
  <si>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</si>
  <si>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</si>
  <si>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</si>
  <si>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</si>
  <si>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</si>
  <si>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</si>
  <si>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</si>
  <si>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</si>
  <si>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</si>
  <si>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</si>
  <si>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</si>
  <si>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И.о. начальника финансового управления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</si>
  <si>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</si>
  <si>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</si>
  <si>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</si>
  <si>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2 02 25576</t>
  </si>
  <si>
    <t>Субсидии бюджетам городских округов на обеспечение комплексного развития сельских территорий</t>
  </si>
  <si>
    <t>2 02 20299</t>
  </si>
  <si>
    <t>2 02 20302</t>
  </si>
  <si>
    <t>2 02 25027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</si>
  <si>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</si>
  <si>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</si>
  <si>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</si>
  <si>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2 02 27576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</si>
  <si>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</si>
  <si>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r>
      <t xml:space="preserve">Исполнение бюджета муниципального образования  </t>
    </r>
    <r>
      <rPr>
        <b/>
        <sz val="10"/>
        <rFont val="Arial"/>
        <family val="2"/>
      </rPr>
      <t>Каменский городской округ</t>
    </r>
  </si>
  <si>
    <t>2 02 25304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</si>
  <si>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</si>
  <si>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</si>
  <si>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</si>
  <si>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r>
      <t xml:space="preserve">по доходам по состоянию на </t>
    </r>
    <r>
      <rPr>
        <b/>
        <sz val="10"/>
        <rFont val="Arial"/>
        <family val="2"/>
      </rPr>
      <t>01.01.2021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</si>
</sst>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7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9" fillId="0" borderId="2">
      <alignment horizontal="left" vertical="center" wrapText="1" inden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justify"/>
    </xf>
    <xf numFmtId="164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justify"/>
    </xf>
    <xf numFmtId="164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justify"/>
    </xf>
    <xf numFmtId="164" fontId="5" fillId="0" borderId="25" xfId="0" applyNumberFormat="1" applyFont="1" applyBorder="1" applyAlignment="1">
      <alignment/>
    </xf>
    <xf numFmtId="0" fontId="5" fillId="0" borderId="24" xfId="0" applyFont="1" applyBorder="1" applyAlignment="1">
      <alignment horizontal="justify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64" fontId="3" fillId="0" borderId="29" xfId="0" applyNumberFormat="1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wrapText="1"/>
    </xf>
    <xf numFmtId="164" fontId="3" fillId="0" borderId="19" xfId="0" applyNumberFormat="1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164" fontId="3" fillId="0" borderId="25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7" fillId="33" borderId="31" xfId="0" applyFont="1" applyFill="1" applyBorder="1" applyAlignment="1">
      <alignment horizontal="justify" wrapText="1"/>
    </xf>
    <xf numFmtId="49" fontId="7" fillId="0" borderId="31" xfId="33" applyNumberFormat="1" applyFont="1" applyBorder="1" applyAlignment="1" applyProtection="1">
      <alignment horizontal="justify" vertical="top" wrapText="1"/>
      <protection/>
    </xf>
    <xf numFmtId="0" fontId="5" fillId="33" borderId="31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32" xfId="0" applyFont="1" applyFill="1" applyBorder="1" applyAlignment="1">
      <alignment horizontal="justify" wrapText="1"/>
    </xf>
    <xf numFmtId="0" fontId="3" fillId="0" borderId="33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32" xfId="0" applyFont="1" applyFill="1" applyBorder="1" applyAlignment="1">
      <alignment horizontal="left" wrapText="1"/>
    </xf>
    <xf numFmtId="0" fontId="3" fillId="33" borderId="34" xfId="0" applyFont="1" applyFill="1" applyBorder="1" applyAlignment="1">
      <alignment wrapText="1"/>
    </xf>
    <xf numFmtId="164" fontId="4" fillId="0" borderId="35" xfId="0" applyNumberFormat="1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justify" vertical="top" wrapText="1"/>
    </xf>
    <xf numFmtId="49" fontId="7" fillId="0" borderId="31" xfId="33" applyNumberFormat="1" applyFont="1" applyFill="1" applyBorder="1" applyAlignment="1" applyProtection="1">
      <alignment horizontal="justify" vertical="top" wrapText="1"/>
      <protection/>
    </xf>
    <xf numFmtId="49" fontId="7" fillId="0" borderId="31" xfId="33" applyFont="1" applyFill="1" applyBorder="1" applyAlignment="1" applyProtection="1">
      <alignment horizontal="justify" vertical="top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36" xfId="54" applyFont="1" applyBorder="1" applyAlignment="1">
      <alignment horizontal="center" vertical="center"/>
      <protection/>
    </xf>
    <xf numFmtId="49" fontId="45" fillId="0" borderId="37" xfId="34" applyNumberFormat="1" applyFont="1" applyBorder="1" applyAlignment="1" applyProtection="1">
      <alignment horizontal="justify" vertical="top" wrapText="1"/>
      <protection/>
    </xf>
    <xf numFmtId="0" fontId="5" fillId="0" borderId="31" xfId="0" applyFont="1" applyFill="1" applyBorder="1" applyAlignment="1">
      <alignment wrapText="1"/>
    </xf>
    <xf numFmtId="0" fontId="0" fillId="0" borderId="0" xfId="0" applyFont="1" applyFill="1" applyAlignment="1">
      <alignment/>
    </xf>
    <xf numFmtId="169" fontId="3" fillId="0" borderId="14" xfId="0" applyNumberFormat="1" applyFont="1" applyFill="1" applyBorder="1" applyAlignment="1">
      <alignment/>
    </xf>
    <xf numFmtId="169" fontId="5" fillId="0" borderId="30" xfId="0" applyNumberFormat="1" applyFont="1" applyBorder="1" applyAlignment="1">
      <alignment/>
    </xf>
    <xf numFmtId="169" fontId="5" fillId="0" borderId="30" xfId="0" applyNumberFormat="1" applyFont="1" applyFill="1" applyBorder="1" applyAlignment="1">
      <alignment/>
    </xf>
    <xf numFmtId="169" fontId="5" fillId="0" borderId="38" xfId="0" applyNumberFormat="1" applyFont="1" applyBorder="1" applyAlignment="1">
      <alignment/>
    </xf>
    <xf numFmtId="169" fontId="5" fillId="0" borderId="38" xfId="0" applyNumberFormat="1" applyFont="1" applyFill="1" applyBorder="1" applyAlignment="1">
      <alignment/>
    </xf>
    <xf numFmtId="169" fontId="5" fillId="0" borderId="31" xfId="0" applyNumberFormat="1" applyFont="1" applyBorder="1" applyAlignment="1">
      <alignment/>
    </xf>
    <xf numFmtId="169" fontId="5" fillId="0" borderId="31" xfId="0" applyNumberFormat="1" applyFont="1" applyFill="1" applyBorder="1" applyAlignment="1">
      <alignment/>
    </xf>
    <xf numFmtId="169" fontId="5" fillId="0" borderId="39" xfId="0" applyNumberFormat="1" applyFont="1" applyBorder="1" applyAlignment="1">
      <alignment/>
    </xf>
    <xf numFmtId="169" fontId="5" fillId="0" borderId="39" xfId="0" applyNumberFormat="1" applyFont="1" applyFill="1" applyBorder="1" applyAlignment="1">
      <alignment/>
    </xf>
    <xf numFmtId="164" fontId="3" fillId="0" borderId="28" xfId="0" applyNumberFormat="1" applyFont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6" fillId="0" borderId="30" xfId="0" applyNumberFormat="1" applyFont="1" applyBorder="1" applyAlignment="1">
      <alignment/>
    </xf>
    <xf numFmtId="164" fontId="6" fillId="0" borderId="30" xfId="0" applyNumberFormat="1" applyFont="1" applyFill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1" xfId="0" applyNumberFormat="1" applyFont="1" applyFill="1" applyBorder="1" applyAlignment="1">
      <alignment/>
    </xf>
    <xf numFmtId="164" fontId="5" fillId="0" borderId="31" xfId="0" applyNumberFormat="1" applyFont="1" applyBorder="1" applyAlignment="1">
      <alignment/>
    </xf>
    <xf numFmtId="164" fontId="3" fillId="34" borderId="31" xfId="0" applyNumberFormat="1" applyFont="1" applyFill="1" applyBorder="1" applyAlignment="1">
      <alignment/>
    </xf>
    <xf numFmtId="164" fontId="5" fillId="0" borderId="31" xfId="0" applyNumberFormat="1" applyFont="1" applyFill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0" borderId="34" xfId="0" applyNumberFormat="1" applyFont="1" applyFill="1" applyBorder="1" applyAlignment="1">
      <alignment/>
    </xf>
    <xf numFmtId="164" fontId="4" fillId="0" borderId="39" xfId="0" applyNumberFormat="1" applyFont="1" applyBorder="1" applyAlignment="1">
      <alignment/>
    </xf>
    <xf numFmtId="164" fontId="4" fillId="0" borderId="39" xfId="0" applyNumberFormat="1" applyFont="1" applyFill="1" applyBorder="1" applyAlignment="1">
      <alignment/>
    </xf>
    <xf numFmtId="0" fontId="5" fillId="0" borderId="40" xfId="0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/>
    </xf>
    <xf numFmtId="49" fontId="7" fillId="0" borderId="32" xfId="33" applyFont="1" applyFill="1" applyBorder="1" applyAlignment="1" applyProtection="1">
      <alignment horizontal="justify" vertical="top" wrapText="1"/>
      <protection/>
    </xf>
    <xf numFmtId="49" fontId="7" fillId="0" borderId="37" xfId="33" applyFont="1" applyFill="1" applyBorder="1" applyAlignment="1" applyProtection="1">
      <alignment horizontal="justify" vertical="top" wrapText="1"/>
      <protection/>
    </xf>
    <xf numFmtId="0" fontId="5" fillId="33" borderId="38" xfId="0" applyFont="1" applyFill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49" fontId="7" fillId="0" borderId="31" xfId="33" applyFont="1" applyFill="1" applyBorder="1" applyAlignment="1" applyProtection="1">
      <alignment vertical="center" wrapText="1"/>
      <protection/>
    </xf>
    <xf numFmtId="49" fontId="46" fillId="0" borderId="42" xfId="0" applyNumberFormat="1" applyFont="1" applyBorder="1" applyAlignment="1" applyProtection="1">
      <alignment horizontal="left" vertical="top" wrapText="1"/>
      <protection/>
    </xf>
    <xf numFmtId="169" fontId="3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15" zoomScaleNormal="115" zoomScalePageLayoutView="0" workbookViewId="0" topLeftCell="A1">
      <selection activeCell="D62" sqref="D62"/>
    </sheetView>
  </sheetViews>
  <sheetFormatPr defaultColWidth="9.00390625" defaultRowHeight="12.75"/>
  <cols>
    <col min="1" max="1" width="15.7109375" style="0" customWidth="1"/>
    <col min="2" max="2" width="59.8515625" style="0" customWidth="1"/>
    <col min="3" max="3" width="14.7109375" style="0" customWidth="1"/>
    <col min="4" max="4" width="13.421875" style="1" customWidth="1"/>
    <col min="5" max="5" width="14.00390625" style="0" customWidth="1"/>
  </cols>
  <sheetData>
    <row r="1" spans="1:5" ht="12.75">
      <c r="A1" s="87" t="s">
        <v>116</v>
      </c>
      <c r="B1" s="88"/>
      <c r="C1" s="88"/>
      <c r="D1" s="88"/>
      <c r="E1" s="88"/>
    </row>
    <row r="2" spans="1:5" ht="12.75">
      <c r="A2" s="87" t="s">
        <v>121</v>
      </c>
      <c r="B2" s="87"/>
      <c r="C2" s="87"/>
      <c r="D2" s="87"/>
      <c r="E2" s="87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6" t="s">
        <v>4</v>
      </c>
      <c r="E5" s="5" t="s">
        <v>5</v>
      </c>
    </row>
    <row r="6" spans="1:5" ht="12.75">
      <c r="A6" s="7" t="s">
        <v>6</v>
      </c>
      <c r="B6" s="8" t="s">
        <v>7</v>
      </c>
      <c r="C6" s="86">
        <f>C7+C10+C11+C13+C14+C15+C16+C17+C21+C22+C23+C25+C24+C26+C12+C8+C9</f>
        <v>400149.67999999993</v>
      </c>
      <c r="D6" s="56">
        <f>D7+D10+D11+D13+D14+D15+D16+D17+D21+D22+D23+D25+D24+D26+D12+D8+D9</f>
        <v>367429.75108</v>
      </c>
      <c r="E6" s="9">
        <f aca="true" t="shared" si="0" ref="E6:E14">D6/C6*100</f>
        <v>91.8230775743717</v>
      </c>
    </row>
    <row r="7" spans="1:5" ht="12.75">
      <c r="A7" s="10" t="s">
        <v>8</v>
      </c>
      <c r="B7" s="11" t="s">
        <v>9</v>
      </c>
      <c r="C7" s="57">
        <v>204000</v>
      </c>
      <c r="D7" s="58">
        <v>204502.7</v>
      </c>
      <c r="E7" s="12">
        <f t="shared" si="0"/>
        <v>100.24642156862747</v>
      </c>
    </row>
    <row r="8" spans="1:5" ht="12.75">
      <c r="A8" s="13" t="s">
        <v>10</v>
      </c>
      <c r="B8" s="14" t="s">
        <v>11</v>
      </c>
      <c r="C8" s="59">
        <v>71976.78</v>
      </c>
      <c r="D8" s="60">
        <v>70657.185</v>
      </c>
      <c r="E8" s="15">
        <f t="shared" si="0"/>
        <v>98.1666379073918</v>
      </c>
    </row>
    <row r="9" spans="1:5" ht="12.75" customHeight="1">
      <c r="A9" s="16" t="s">
        <v>12</v>
      </c>
      <c r="B9" s="17" t="s">
        <v>13</v>
      </c>
      <c r="C9" s="59">
        <v>5200</v>
      </c>
      <c r="D9" s="60">
        <v>5468.265</v>
      </c>
      <c r="E9" s="15">
        <f t="shared" si="0"/>
        <v>105.15894230769231</v>
      </c>
    </row>
    <row r="10" spans="1:5" ht="12.75">
      <c r="A10" s="16" t="s">
        <v>14</v>
      </c>
      <c r="B10" s="18" t="s">
        <v>15</v>
      </c>
      <c r="C10" s="61">
        <v>5000</v>
      </c>
      <c r="D10" s="62">
        <v>5071.723</v>
      </c>
      <c r="E10" s="19">
        <f t="shared" si="0"/>
        <v>101.43446</v>
      </c>
    </row>
    <row r="11" spans="1:5" ht="12.75">
      <c r="A11" s="16" t="s">
        <v>16</v>
      </c>
      <c r="B11" s="18" t="s">
        <v>17</v>
      </c>
      <c r="C11" s="61">
        <v>618</v>
      </c>
      <c r="D11" s="62">
        <v>618.202</v>
      </c>
      <c r="E11" s="19">
        <f t="shared" si="0"/>
        <v>100.0326860841424</v>
      </c>
    </row>
    <row r="12" spans="1:5" ht="12.75">
      <c r="A12" s="16" t="s">
        <v>18</v>
      </c>
      <c r="B12" s="18" t="s">
        <v>19</v>
      </c>
      <c r="C12" s="61">
        <v>2195</v>
      </c>
      <c r="D12" s="62">
        <v>2207.523</v>
      </c>
      <c r="E12" s="19">
        <f t="shared" si="0"/>
        <v>100.57052391799546</v>
      </c>
    </row>
    <row r="13" spans="1:5" ht="12.75">
      <c r="A13" s="16" t="s">
        <v>20</v>
      </c>
      <c r="B13" s="18" t="s">
        <v>21</v>
      </c>
      <c r="C13" s="61">
        <v>14000</v>
      </c>
      <c r="D13" s="62">
        <v>12428.71</v>
      </c>
      <c r="E13" s="19">
        <f t="shared" si="0"/>
        <v>88.7765</v>
      </c>
    </row>
    <row r="14" spans="1:5" ht="15" customHeight="1">
      <c r="A14" s="16" t="s">
        <v>22</v>
      </c>
      <c r="B14" s="18" t="s">
        <v>23</v>
      </c>
      <c r="C14" s="61">
        <v>16485</v>
      </c>
      <c r="D14" s="62">
        <v>17360.957</v>
      </c>
      <c r="E14" s="19">
        <f t="shared" si="0"/>
        <v>105.31366090385197</v>
      </c>
    </row>
    <row r="15" spans="1:5" ht="12.75" customHeight="1">
      <c r="A15" s="16" t="s">
        <v>24</v>
      </c>
      <c r="B15" s="18" t="s">
        <v>25</v>
      </c>
      <c r="C15" s="61">
        <v>0</v>
      </c>
      <c r="D15" s="62">
        <v>4.624</v>
      </c>
      <c r="E15" s="19"/>
    </row>
    <row r="16" spans="1:5" ht="15" customHeight="1" hidden="1">
      <c r="A16" s="16" t="s">
        <v>26</v>
      </c>
      <c r="B16" s="18" t="s">
        <v>27</v>
      </c>
      <c r="C16" s="61">
        <v>0</v>
      </c>
      <c r="D16" s="62">
        <v>0.00108</v>
      </c>
      <c r="E16" s="19"/>
    </row>
    <row r="17" spans="1:5" ht="24.75" customHeight="1">
      <c r="A17" s="16" t="s">
        <v>28</v>
      </c>
      <c r="B17" s="20" t="s">
        <v>29</v>
      </c>
      <c r="C17" s="61">
        <f>C18+C20</f>
        <v>18064.6</v>
      </c>
      <c r="D17" s="61">
        <f>D18+D20</f>
        <v>18389.664</v>
      </c>
      <c r="E17" s="19">
        <f aca="true" t="shared" si="1" ref="E17:E23">D17/C17*100</f>
        <v>101.7994530739679</v>
      </c>
    </row>
    <row r="18" spans="1:5" ht="36.75" customHeight="1">
      <c r="A18" s="16" t="s">
        <v>30</v>
      </c>
      <c r="B18" s="20" t="s">
        <v>31</v>
      </c>
      <c r="C18" s="61">
        <v>13420</v>
      </c>
      <c r="D18" s="62">
        <v>12954.904</v>
      </c>
      <c r="E18" s="19">
        <f t="shared" si="1"/>
        <v>96.53430700447095</v>
      </c>
    </row>
    <row r="19" spans="1:5" ht="18" customHeight="1" hidden="1">
      <c r="A19" s="16" t="s">
        <v>32</v>
      </c>
      <c r="B19" s="20" t="s">
        <v>33</v>
      </c>
      <c r="C19" s="61">
        <v>0</v>
      </c>
      <c r="D19" s="62"/>
      <c r="E19" s="19" t="e">
        <f t="shared" si="1"/>
        <v>#DIV/0!</v>
      </c>
    </row>
    <row r="20" spans="1:5" ht="15" customHeight="1">
      <c r="A20" s="16" t="s">
        <v>34</v>
      </c>
      <c r="B20" s="21" t="s">
        <v>35</v>
      </c>
      <c r="C20" s="61">
        <v>4644.6</v>
      </c>
      <c r="D20" s="62">
        <v>5434.76</v>
      </c>
      <c r="E20" s="19">
        <f t="shared" si="1"/>
        <v>117.01244455927313</v>
      </c>
    </row>
    <row r="21" spans="1:5" ht="12.75">
      <c r="A21" s="16" t="s">
        <v>36</v>
      </c>
      <c r="B21" s="22" t="s">
        <v>37</v>
      </c>
      <c r="C21" s="61">
        <v>8573</v>
      </c>
      <c r="D21" s="62">
        <v>8010</v>
      </c>
      <c r="E21" s="19">
        <f t="shared" si="1"/>
        <v>93.43287064038259</v>
      </c>
    </row>
    <row r="22" spans="1:5" ht="12.75">
      <c r="A22" s="16" t="s">
        <v>38</v>
      </c>
      <c r="B22" s="22" t="s">
        <v>39</v>
      </c>
      <c r="C22" s="61">
        <v>17707.2</v>
      </c>
      <c r="D22" s="62">
        <v>18071.824</v>
      </c>
      <c r="E22" s="19">
        <f t="shared" si="1"/>
        <v>102.0591849643083</v>
      </c>
    </row>
    <row r="23" spans="1:5" ht="12.75">
      <c r="A23" s="16" t="s">
        <v>40</v>
      </c>
      <c r="B23" s="22" t="s">
        <v>41</v>
      </c>
      <c r="C23" s="61">
        <v>35182.8</v>
      </c>
      <c r="D23" s="62">
        <v>3481.117</v>
      </c>
      <c r="E23" s="19">
        <f t="shared" si="1"/>
        <v>9.894371681617153</v>
      </c>
    </row>
    <row r="24" spans="1:5" ht="12.75" hidden="1">
      <c r="A24" s="16" t="s">
        <v>42</v>
      </c>
      <c r="B24" s="22" t="s">
        <v>43</v>
      </c>
      <c r="C24" s="61">
        <v>0</v>
      </c>
      <c r="D24" s="62">
        <v>0</v>
      </c>
      <c r="E24" s="19"/>
    </row>
    <row r="25" spans="1:5" ht="12.75">
      <c r="A25" s="16" t="s">
        <v>44</v>
      </c>
      <c r="B25" s="22" t="s">
        <v>45</v>
      </c>
      <c r="C25" s="61">
        <v>1147.3</v>
      </c>
      <c r="D25" s="62">
        <v>1129.756</v>
      </c>
      <c r="E25" s="19">
        <f>D25/C25*100</f>
        <v>98.47084459164998</v>
      </c>
    </row>
    <row r="26" spans="1:5" ht="13.5" thickBot="1">
      <c r="A26" s="23" t="s">
        <v>46</v>
      </c>
      <c r="B26" s="24" t="s">
        <v>47</v>
      </c>
      <c r="C26" s="63">
        <v>0</v>
      </c>
      <c r="D26" s="64">
        <v>27.5</v>
      </c>
      <c r="E26" s="19"/>
    </row>
    <row r="27" spans="1:5" ht="12.75">
      <c r="A27" s="25" t="s">
        <v>48</v>
      </c>
      <c r="B27" s="26" t="s">
        <v>49</v>
      </c>
      <c r="C27" s="65">
        <f>C28+C61+C59</f>
        <v>970769.976</v>
      </c>
      <c r="D27" s="66">
        <f>D28+D61+D59+D60</f>
        <v>970159.696</v>
      </c>
      <c r="E27" s="27">
        <f aca="true" t="shared" si="2" ref="E27:E41">D27/C27*100</f>
        <v>99.9371344381174</v>
      </c>
    </row>
    <row r="28" spans="1:5" ht="25.5" customHeight="1">
      <c r="A28" s="28" t="s">
        <v>50</v>
      </c>
      <c r="B28" s="29" t="s">
        <v>51</v>
      </c>
      <c r="C28" s="67">
        <f>C29+C31+C43+C52</f>
        <v>998193.361</v>
      </c>
      <c r="D28" s="68">
        <f>D29+D31+D43+D52</f>
        <v>997188.137</v>
      </c>
      <c r="E28" s="30">
        <f t="shared" si="2"/>
        <v>99.89929566361842</v>
      </c>
    </row>
    <row r="29" spans="1:5" ht="12.75">
      <c r="A29" s="31" t="s">
        <v>52</v>
      </c>
      <c r="B29" s="32" t="s">
        <v>53</v>
      </c>
      <c r="C29" s="69">
        <f>C30</f>
        <v>500391</v>
      </c>
      <c r="D29" s="70">
        <f>D30</f>
        <v>500391</v>
      </c>
      <c r="E29" s="33">
        <f t="shared" si="2"/>
        <v>100</v>
      </c>
    </row>
    <row r="30" spans="1:5" ht="12.75">
      <c r="A30" s="16" t="s">
        <v>52</v>
      </c>
      <c r="B30" s="34" t="s">
        <v>54</v>
      </c>
      <c r="C30" s="71">
        <v>500391</v>
      </c>
      <c r="D30" s="71">
        <v>500391</v>
      </c>
      <c r="E30" s="19">
        <f t="shared" si="2"/>
        <v>100</v>
      </c>
    </row>
    <row r="31" spans="1:5" ht="15.75" customHeight="1">
      <c r="A31" s="31" t="s">
        <v>55</v>
      </c>
      <c r="B31" s="83" t="s">
        <v>56</v>
      </c>
      <c r="C31" s="72">
        <f>SUM(C32:C42)</f>
        <v>56919.178</v>
      </c>
      <c r="D31" s="70">
        <f>SUM(D32:D42)</f>
        <v>55488.67999999999</v>
      </c>
      <c r="E31" s="33">
        <f t="shared" si="2"/>
        <v>97.48679083172985</v>
      </c>
    </row>
    <row r="32" spans="1:5" s="1" customFormat="1" ht="51.75" customHeight="1" hidden="1">
      <c r="A32" s="47" t="s">
        <v>108</v>
      </c>
      <c r="B32" s="48" t="s">
        <v>111</v>
      </c>
      <c r="C32" s="73">
        <v>0</v>
      </c>
      <c r="D32" s="73">
        <v>0</v>
      </c>
      <c r="E32" s="19" t="e">
        <f t="shared" si="2"/>
        <v>#DIV/0!</v>
      </c>
    </row>
    <row r="33" spans="1:5" s="1" customFormat="1" ht="45.75" customHeight="1" hidden="1">
      <c r="A33" s="47" t="s">
        <v>109</v>
      </c>
      <c r="B33" s="49" t="s">
        <v>112</v>
      </c>
      <c r="C33" s="73">
        <v>0</v>
      </c>
      <c r="D33" s="73">
        <v>0</v>
      </c>
      <c r="E33" s="19" t="e">
        <f t="shared" si="2"/>
        <v>#DIV/0!</v>
      </c>
    </row>
    <row r="34" spans="1:5" s="1" customFormat="1" ht="23.25" customHeight="1">
      <c r="A34" s="47" t="s">
        <v>110</v>
      </c>
      <c r="B34" s="49" t="s">
        <v>113</v>
      </c>
      <c r="C34" s="73">
        <v>934</v>
      </c>
      <c r="D34" s="73">
        <v>934</v>
      </c>
      <c r="E34" s="19">
        <f t="shared" si="2"/>
        <v>100</v>
      </c>
    </row>
    <row r="35" spans="1:5" s="1" customFormat="1" ht="33" customHeight="1">
      <c r="A35" s="47" t="s">
        <v>117</v>
      </c>
      <c r="B35" s="49" t="s">
        <v>118</v>
      </c>
      <c r="C35" s="73">
        <v>5460.678</v>
      </c>
      <c r="D35" s="73">
        <v>4584.166</v>
      </c>
      <c r="E35" s="19">
        <f t="shared" si="2"/>
        <v>83.9486598550583</v>
      </c>
    </row>
    <row r="36" spans="1:5" s="1" customFormat="1" ht="23.25" customHeight="1">
      <c r="A36" s="47" t="s">
        <v>57</v>
      </c>
      <c r="B36" s="50" t="s">
        <v>58</v>
      </c>
      <c r="C36" s="73">
        <v>478.2</v>
      </c>
      <c r="D36" s="73">
        <v>478.2</v>
      </c>
      <c r="E36" s="19">
        <f t="shared" si="2"/>
        <v>100</v>
      </c>
    </row>
    <row r="37" spans="1:5" s="1" customFormat="1" ht="22.5" customHeight="1">
      <c r="A37" s="47" t="s">
        <v>59</v>
      </c>
      <c r="B37" s="84" t="s">
        <v>60</v>
      </c>
      <c r="C37" s="73">
        <v>175.1</v>
      </c>
      <c r="D37" s="73">
        <v>175.2</v>
      </c>
      <c r="E37" s="19">
        <f t="shared" si="2"/>
        <v>100.05711022272988</v>
      </c>
    </row>
    <row r="38" spans="1:5" s="1" customFormat="1" ht="25.5" customHeight="1" hidden="1">
      <c r="A38" s="47" t="s">
        <v>61</v>
      </c>
      <c r="B38" s="50" t="s">
        <v>62</v>
      </c>
      <c r="C38" s="73">
        <v>0</v>
      </c>
      <c r="D38" s="73">
        <v>0</v>
      </c>
      <c r="E38" s="33" t="e">
        <f t="shared" si="2"/>
        <v>#DIV/0!</v>
      </c>
    </row>
    <row r="39" spans="1:5" s="1" customFormat="1" ht="48" customHeight="1" hidden="1">
      <c r="A39" s="47" t="s">
        <v>63</v>
      </c>
      <c r="B39" s="51" t="s">
        <v>64</v>
      </c>
      <c r="C39" s="73">
        <v>0</v>
      </c>
      <c r="D39" s="73">
        <v>0</v>
      </c>
      <c r="E39" s="33" t="e">
        <f t="shared" si="2"/>
        <v>#DIV/0!</v>
      </c>
    </row>
    <row r="40" spans="1:5" s="1" customFormat="1" ht="21" customHeight="1">
      <c r="A40" s="47" t="s">
        <v>106</v>
      </c>
      <c r="B40" s="80" t="s">
        <v>107</v>
      </c>
      <c r="C40" s="73">
        <v>1435.7</v>
      </c>
      <c r="D40" s="73">
        <v>1435.7</v>
      </c>
      <c r="E40" s="19">
        <f t="shared" si="2"/>
        <v>100</v>
      </c>
    </row>
    <row r="41" spans="1:5" s="1" customFormat="1" ht="36.75" customHeight="1">
      <c r="A41" s="78" t="s">
        <v>114</v>
      </c>
      <c r="B41" s="81" t="s">
        <v>115</v>
      </c>
      <c r="C41" s="79">
        <v>7503</v>
      </c>
      <c r="D41" s="73">
        <v>6983.96</v>
      </c>
      <c r="E41" s="19">
        <f t="shared" si="2"/>
        <v>93.08223377315741</v>
      </c>
    </row>
    <row r="42" spans="1:5" ht="19.5" customHeight="1">
      <c r="A42" s="16" t="s">
        <v>65</v>
      </c>
      <c r="B42" s="82" t="s">
        <v>66</v>
      </c>
      <c r="C42" s="71">
        <v>40932.5</v>
      </c>
      <c r="D42" s="73">
        <v>40897.454</v>
      </c>
      <c r="E42" s="19">
        <f aca="true" t="shared" si="3" ref="E42:E62">D42/C42*100</f>
        <v>99.91438099309839</v>
      </c>
    </row>
    <row r="43" spans="1:5" ht="21" customHeight="1">
      <c r="A43" s="31" t="s">
        <v>67</v>
      </c>
      <c r="B43" s="83" t="s">
        <v>68</v>
      </c>
      <c r="C43" s="69">
        <f>SUM(C44:C51)</f>
        <v>424032.4</v>
      </c>
      <c r="D43" s="70">
        <f>SUM(D44:D51)</f>
        <v>423824.131</v>
      </c>
      <c r="E43" s="33">
        <f t="shared" si="3"/>
        <v>99.95088370605642</v>
      </c>
    </row>
    <row r="44" spans="1:7" ht="22.5" customHeight="1">
      <c r="A44" s="16" t="s">
        <v>69</v>
      </c>
      <c r="B44" s="36" t="s">
        <v>70</v>
      </c>
      <c r="C44" s="71">
        <v>7214.7</v>
      </c>
      <c r="D44" s="73">
        <v>7735.7</v>
      </c>
      <c r="E44" s="19">
        <f t="shared" si="3"/>
        <v>107.22136748582756</v>
      </c>
      <c r="G44" s="1"/>
    </row>
    <row r="45" spans="1:5" ht="20.25">
      <c r="A45" s="16" t="s">
        <v>71</v>
      </c>
      <c r="B45" s="36" t="s">
        <v>72</v>
      </c>
      <c r="C45" s="71">
        <v>79341.1</v>
      </c>
      <c r="D45" s="73">
        <v>79670.042</v>
      </c>
      <c r="E45" s="19">
        <f t="shared" si="3"/>
        <v>100.41459218488274</v>
      </c>
    </row>
    <row r="46" spans="1:5" ht="20.25">
      <c r="A46" s="16" t="s">
        <v>73</v>
      </c>
      <c r="B46" s="36" t="s">
        <v>74</v>
      </c>
      <c r="C46" s="71">
        <v>1612.6</v>
      </c>
      <c r="D46" s="73">
        <v>1612.6</v>
      </c>
      <c r="E46" s="19">
        <f t="shared" si="3"/>
        <v>100</v>
      </c>
    </row>
    <row r="47" spans="1:5" ht="30">
      <c r="A47" s="16" t="s">
        <v>75</v>
      </c>
      <c r="B47" s="36" t="s">
        <v>76</v>
      </c>
      <c r="C47" s="71">
        <v>10.9</v>
      </c>
      <c r="D47" s="73">
        <v>0</v>
      </c>
      <c r="E47" s="19">
        <f t="shared" si="3"/>
        <v>0</v>
      </c>
    </row>
    <row r="48" spans="1:5" ht="21" customHeight="1">
      <c r="A48" s="16" t="s">
        <v>77</v>
      </c>
      <c r="B48" s="36" t="s">
        <v>78</v>
      </c>
      <c r="C48" s="71">
        <v>12596.4</v>
      </c>
      <c r="D48" s="73">
        <v>12849.089</v>
      </c>
      <c r="E48" s="19">
        <f t="shared" si="3"/>
        <v>102.00604140865643</v>
      </c>
    </row>
    <row r="49" spans="1:5" ht="34.5" customHeight="1">
      <c r="A49" s="52" t="s">
        <v>79</v>
      </c>
      <c r="B49" s="53" t="s">
        <v>80</v>
      </c>
      <c r="C49" s="71">
        <v>34.7</v>
      </c>
      <c r="D49" s="73">
        <v>34.7</v>
      </c>
      <c r="E49" s="19">
        <f t="shared" si="3"/>
        <v>100</v>
      </c>
    </row>
    <row r="50" spans="1:5" ht="0" customHeight="1" hidden="1">
      <c r="A50" s="16" t="s">
        <v>104</v>
      </c>
      <c r="B50" s="36" t="s">
        <v>105</v>
      </c>
      <c r="C50" s="71">
        <v>0</v>
      </c>
      <c r="D50" s="73">
        <v>0</v>
      </c>
      <c r="E50" s="19" t="e">
        <f t="shared" si="3"/>
        <v>#DIV/0!</v>
      </c>
    </row>
    <row r="51" spans="1:5" ht="21" customHeight="1">
      <c r="A51" s="16" t="s">
        <v>81</v>
      </c>
      <c r="B51" s="37" t="s">
        <v>82</v>
      </c>
      <c r="C51" s="71">
        <v>323222</v>
      </c>
      <c r="D51" s="73">
        <v>321922</v>
      </c>
      <c r="E51" s="19">
        <f t="shared" si="3"/>
        <v>99.59779965472647</v>
      </c>
    </row>
    <row r="52" spans="1:5" ht="21" customHeight="1">
      <c r="A52" s="31" t="s">
        <v>83</v>
      </c>
      <c r="B52" s="32" t="s">
        <v>84</v>
      </c>
      <c r="C52" s="69">
        <f>SUM(C53:C58)</f>
        <v>16850.783</v>
      </c>
      <c r="D52" s="70">
        <f>SUM(D53:D58)</f>
        <v>17484.326</v>
      </c>
      <c r="E52" s="33">
        <f t="shared" si="3"/>
        <v>103.75972439975045</v>
      </c>
    </row>
    <row r="53" spans="1:5" ht="0" customHeight="1" hidden="1">
      <c r="A53" s="16" t="s">
        <v>85</v>
      </c>
      <c r="B53" s="34" t="s">
        <v>86</v>
      </c>
      <c r="C53" s="71"/>
      <c r="D53" s="73"/>
      <c r="E53" s="33" t="e">
        <f t="shared" si="3"/>
        <v>#DIV/0!</v>
      </c>
    </row>
    <row r="54" spans="1:5" ht="0.75" customHeight="1" hidden="1">
      <c r="A54" s="16" t="s">
        <v>87</v>
      </c>
      <c r="B54" s="38" t="s">
        <v>88</v>
      </c>
      <c r="C54" s="71"/>
      <c r="D54" s="73"/>
      <c r="E54" s="33" t="e">
        <f t="shared" si="3"/>
        <v>#DIV/0!</v>
      </c>
    </row>
    <row r="55" spans="1:5" ht="28.5" customHeight="1" hidden="1">
      <c r="A55" s="16" t="s">
        <v>89</v>
      </c>
      <c r="B55" s="39" t="s">
        <v>90</v>
      </c>
      <c r="C55" s="71"/>
      <c r="D55" s="73"/>
      <c r="E55" s="33" t="e">
        <f t="shared" si="3"/>
        <v>#DIV/0!</v>
      </c>
    </row>
    <row r="56" spans="1:5" ht="0" customHeight="1" hidden="1">
      <c r="A56" s="16" t="s">
        <v>91</v>
      </c>
      <c r="B56" s="35" t="s">
        <v>92</v>
      </c>
      <c r="C56" s="71"/>
      <c r="D56" s="73"/>
      <c r="E56" s="33" t="e">
        <f t="shared" si="3"/>
        <v>#DIV/0!</v>
      </c>
    </row>
    <row r="57" spans="1:5" ht="46.5" customHeight="1">
      <c r="A57" s="16" t="s">
        <v>119</v>
      </c>
      <c r="B57" s="85" t="s">
        <v>120</v>
      </c>
      <c r="C57" s="71">
        <v>5659.8</v>
      </c>
      <c r="D57" s="73">
        <v>5067.343</v>
      </c>
      <c r="E57" s="19">
        <f t="shared" si="3"/>
        <v>89.53219195024559</v>
      </c>
    </row>
    <row r="58" spans="1:5" s="55" customFormat="1" ht="23.25" customHeight="1">
      <c r="A58" s="45" t="s">
        <v>93</v>
      </c>
      <c r="B58" s="54" t="s">
        <v>94</v>
      </c>
      <c r="C58" s="73">
        <v>11190.983</v>
      </c>
      <c r="D58" s="73">
        <v>12416.983</v>
      </c>
      <c r="E58" s="46">
        <f t="shared" si="3"/>
        <v>110.9552485246381</v>
      </c>
    </row>
    <row r="59" spans="1:5" ht="21" customHeight="1">
      <c r="A59" s="40" t="s">
        <v>95</v>
      </c>
      <c r="B59" s="41" t="s">
        <v>96</v>
      </c>
      <c r="C59" s="74">
        <v>0</v>
      </c>
      <c r="D59" s="75">
        <v>398.199</v>
      </c>
      <c r="E59" s="19"/>
    </row>
    <row r="60" spans="1:5" ht="24" customHeight="1" hidden="1">
      <c r="A60" s="31" t="s">
        <v>97</v>
      </c>
      <c r="B60" s="42" t="s">
        <v>98</v>
      </c>
      <c r="C60" s="74"/>
      <c r="D60" s="75"/>
      <c r="E60" s="19">
        <v>0</v>
      </c>
    </row>
    <row r="61" spans="1:5" ht="33.75" customHeight="1">
      <c r="A61" s="40" t="s">
        <v>99</v>
      </c>
      <c r="B61" s="43" t="s">
        <v>100</v>
      </c>
      <c r="C61" s="74">
        <v>-27423.385</v>
      </c>
      <c r="D61" s="74">
        <v>-27426.64</v>
      </c>
      <c r="E61" s="19">
        <f t="shared" si="3"/>
        <v>100.01186943187356</v>
      </c>
    </row>
    <row r="62" spans="1:5" ht="24" customHeight="1" thickBot="1">
      <c r="A62" s="89" t="s">
        <v>101</v>
      </c>
      <c r="B62" s="90"/>
      <c r="C62" s="76">
        <f>C27+C6</f>
        <v>1370919.656</v>
      </c>
      <c r="D62" s="77">
        <f>D27+D6</f>
        <v>1337589.44708</v>
      </c>
      <c r="E62" s="44">
        <f t="shared" si="3"/>
        <v>97.56877007531943</v>
      </c>
    </row>
    <row r="63" ht="18" customHeight="1"/>
    <row r="65" spans="1:5" ht="12.75">
      <c r="A65" s="91" t="s">
        <v>102</v>
      </c>
      <c r="B65" s="92"/>
      <c r="C65" s="93" t="s">
        <v>103</v>
      </c>
      <c r="D65" s="94"/>
      <c r="E65" s="94"/>
    </row>
  </sheetData>
  <sheetProtection/>
  <mergeCells count="5">
    <mergeCell ref="A1:E1"/>
    <mergeCell ref="A2:E2"/>
    <mergeCell ref="A62:B62"/>
    <mergeCell ref="A65:B65"/>
    <mergeCell ref="C65:E65"/>
  </mergeCells>
  <printOptions/>
  <pageMargins left="0.9798611111111111" right="0.19652777777777777" top="0.30972222222222223" bottom="0.20972222222222223" header="0.5118055555555555" footer="0.511805555555555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2020-09-01T06:45:37Z</cp:lastPrinted>
  <dcterms:modified xsi:type="dcterms:W3CDTF">2021-01-15T05:13:34Z</dcterms:modified>
  <cp:category/>
  <cp:version/>
  <cp:contentType/>
  <cp:contentStatus/>
</cp:coreProperties>
</file>